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H50" i="1" l="1"/>
  <c r="H22" i="1" l="1"/>
  <c r="B10" i="1" l="1"/>
  <c r="B11" i="1"/>
  <c r="B12" i="1"/>
  <c r="B22" i="1" s="1"/>
  <c r="B29" i="1"/>
  <c r="B30" i="1"/>
  <c r="B32" i="1"/>
  <c r="B36" i="1"/>
  <c r="B39" i="1"/>
  <c r="B40" i="1"/>
  <c r="B42" i="1"/>
  <c r="B50" i="1"/>
</calcChain>
</file>

<file path=xl/sharedStrings.xml><?xml version="1.0" encoding="utf-8"?>
<sst xmlns="http://schemas.openxmlformats.org/spreadsheetml/2006/main" count="47" uniqueCount="45">
  <si>
    <t>DARSHAM PARISH COUNCIL</t>
  </si>
  <si>
    <t>Receip[ts and Payments Account</t>
  </si>
  <si>
    <t>April 2019 to March 2020</t>
  </si>
  <si>
    <t>Receipts</t>
  </si>
  <si>
    <t>allotments</t>
  </si>
  <si>
    <t>Adnams</t>
  </si>
  <si>
    <t>Waveney Norse</t>
  </si>
  <si>
    <t>VAT refund</t>
  </si>
  <si>
    <t>precept</t>
  </si>
  <si>
    <t>CIL</t>
  </si>
  <si>
    <t>donation EH</t>
  </si>
  <si>
    <t>coffee mornings</t>
  </si>
  <si>
    <t>barrier grant [RS]</t>
  </si>
  <si>
    <t>donation easement</t>
  </si>
  <si>
    <t>ECB grants</t>
  </si>
  <si>
    <t>totals</t>
  </si>
  <si>
    <t>Payments</t>
  </si>
  <si>
    <t>salaries</t>
  </si>
  <si>
    <t>HMRC</t>
  </si>
  <si>
    <t>admin</t>
  </si>
  <si>
    <t>expenses</t>
  </si>
  <si>
    <t>subs</t>
  </si>
  <si>
    <t>insurance</t>
  </si>
  <si>
    <t>audit</t>
  </si>
  <si>
    <t>bank charges</t>
  </si>
  <si>
    <t>donations S137</t>
  </si>
  <si>
    <t xml:space="preserve">coffee morn </t>
  </si>
  <si>
    <t>churchyard grant</t>
  </si>
  <si>
    <t>orchard</t>
  </si>
  <si>
    <t>premises rent</t>
  </si>
  <si>
    <t>vill sign/Coron Sq</t>
  </si>
  <si>
    <t>training</t>
  </si>
  <si>
    <t>maintenance</t>
  </si>
  <si>
    <t>war memorial</t>
  </si>
  <si>
    <t>website</t>
  </si>
  <si>
    <t>election</t>
  </si>
  <si>
    <t>Glasdons bin</t>
  </si>
  <si>
    <t>cancel chqs</t>
  </si>
  <si>
    <t>add rec</t>
  </si>
  <si>
    <t>These cumulative funds are representated by</t>
  </si>
  <si>
    <t>bf at 31.03.19</t>
  </si>
  <si>
    <t>less exp</t>
  </si>
  <si>
    <t>balance at 31-03-2020</t>
  </si>
  <si>
    <t>Not yet audited</t>
  </si>
  <si>
    <t>security barrier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</si>
</sst>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3" fillId="0" borderId="0" xfId="0" applyNumberFormat="1" applyFont="1"/>
    <xf numFmtId="17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  <xf numFmtId="17" fontId="5" fillId="0" borderId="0" xfId="0" applyNumberFormat="1" applyFont="1"/>
    <xf numFmtId="0" fontId="5" fillId="0" borderId="0" xfId="0" applyFont="1"/>
    <xf numFmtId="17" fontId="4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0" fillId="0" borderId="0" xfId="0" applyNumberFormat="1"/>
    <xf numFmtId="0" fontId="7" fillId="0" borderId="0" xfId="0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tabSelected="1" workbookViewId="0">
      <selection activeCell="K42" sqref="K42"/>
    </sheetView>
  </sheetViews>
  <sheetFormatPr defaultRowHeight="15" x14ac:dyDescent="0.25"/>
  <cols>
    <col min="2" max="2" width="9.85546875" bestFit="1" customWidth="1"/>
    <col min="3" max="3" width="7" customWidth="1"/>
    <col min="4" max="4" width="12" customWidth="1"/>
    <col min="6" max="6" width="3.5703125" customWidth="1"/>
    <col min="7" max="7" width="1.85546875" customWidth="1"/>
    <col min="8" max="8" width="10.7109375" bestFit="1" customWidth="1"/>
    <col min="15" max="15" width="15.140625" bestFit="1" customWidth="1"/>
  </cols>
  <sheetData>
    <row r="3" spans="1:8" ht="18.75" x14ac:dyDescent="0.3">
      <c r="C3" s="1" t="s">
        <v>0</v>
      </c>
      <c r="D3" s="1"/>
      <c r="E3" s="1"/>
    </row>
    <row r="4" spans="1:8" ht="18.75" x14ac:dyDescent="0.3">
      <c r="C4" s="1" t="s">
        <v>1</v>
      </c>
      <c r="D4" s="1"/>
      <c r="E4" s="1"/>
    </row>
    <row r="5" spans="1:8" ht="18.75" x14ac:dyDescent="0.3">
      <c r="C5" s="1" t="s">
        <v>2</v>
      </c>
      <c r="D5" s="1"/>
      <c r="E5" s="1"/>
    </row>
    <row r="6" spans="1:8" x14ac:dyDescent="0.25">
      <c r="D6" s="19" t="s">
        <v>43</v>
      </c>
    </row>
    <row r="8" spans="1:8" ht="15.75" x14ac:dyDescent="0.25">
      <c r="A8" s="8"/>
      <c r="B8" s="9">
        <v>43525</v>
      </c>
      <c r="C8" s="10"/>
      <c r="D8" s="10" t="s">
        <v>3</v>
      </c>
      <c r="E8" s="10"/>
      <c r="F8" s="10"/>
      <c r="G8" s="9"/>
      <c r="H8" s="11">
        <v>43891</v>
      </c>
    </row>
    <row r="9" spans="1:8" ht="15.75" x14ac:dyDescent="0.25">
      <c r="A9" s="8"/>
      <c r="B9" s="9"/>
      <c r="C9" s="10"/>
      <c r="D9" s="10"/>
      <c r="E9" s="10"/>
      <c r="F9" s="10"/>
      <c r="G9" s="9"/>
      <c r="H9" s="8"/>
    </row>
    <row r="10" spans="1:8" ht="15.75" x14ac:dyDescent="0.25">
      <c r="A10" s="11"/>
      <c r="B10" s="6">
        <f>SUM(2625+2625)</f>
        <v>5250</v>
      </c>
      <c r="C10" s="8"/>
      <c r="D10" s="8" t="s">
        <v>8</v>
      </c>
      <c r="E10" s="8"/>
      <c r="F10" s="8"/>
      <c r="G10" s="11"/>
      <c r="H10" s="12">
        <v>5500</v>
      </c>
    </row>
    <row r="11" spans="1:8" ht="15.75" x14ac:dyDescent="0.25">
      <c r="A11" s="8"/>
      <c r="B11" s="6">
        <f>SUM(640.44+32.38)</f>
        <v>672.82</v>
      </c>
      <c r="C11" s="8"/>
      <c r="D11" s="8" t="s">
        <v>9</v>
      </c>
      <c r="E11" s="8"/>
      <c r="F11" s="8"/>
      <c r="G11" s="8"/>
      <c r="H11" s="12">
        <v>33.36</v>
      </c>
    </row>
    <row r="12" spans="1:8" ht="15.75" x14ac:dyDescent="0.25">
      <c r="A12" s="8"/>
      <c r="B12" s="6">
        <f>SUM(25+125+370+115)</f>
        <v>635</v>
      </c>
      <c r="C12" s="8"/>
      <c r="D12" s="8" t="s">
        <v>4</v>
      </c>
      <c r="E12" s="8"/>
      <c r="F12" s="8"/>
      <c r="G12" s="8"/>
      <c r="H12" s="12">
        <v>660</v>
      </c>
    </row>
    <row r="13" spans="1:8" ht="15.75" x14ac:dyDescent="0.25">
      <c r="A13" s="8"/>
      <c r="B13" s="6">
        <v>31.09</v>
      </c>
      <c r="C13" s="8"/>
      <c r="D13" s="8" t="s">
        <v>10</v>
      </c>
      <c r="E13" s="8"/>
      <c r="F13" s="8"/>
      <c r="G13" s="8"/>
      <c r="H13" s="12">
        <v>0</v>
      </c>
    </row>
    <row r="14" spans="1:8" ht="15.75" x14ac:dyDescent="0.25">
      <c r="A14" s="8"/>
      <c r="B14" s="6">
        <v>0</v>
      </c>
      <c r="C14" s="8"/>
      <c r="D14" s="8" t="s">
        <v>13</v>
      </c>
      <c r="E14" s="8"/>
      <c r="F14" s="8"/>
      <c r="G14" s="8"/>
      <c r="H14" s="12">
        <v>1000</v>
      </c>
    </row>
    <row r="15" spans="1:8" ht="15.75" x14ac:dyDescent="0.25">
      <c r="A15" s="8"/>
      <c r="B15" s="6">
        <v>610</v>
      </c>
      <c r="C15" s="8"/>
      <c r="D15" s="8" t="s">
        <v>14</v>
      </c>
      <c r="E15" s="8"/>
      <c r="F15" s="8"/>
      <c r="G15" s="8"/>
      <c r="H15" s="12">
        <v>1300</v>
      </c>
    </row>
    <row r="16" spans="1:8" ht="15.75" x14ac:dyDescent="0.25">
      <c r="A16" s="8"/>
      <c r="B16" s="6">
        <v>463.4</v>
      </c>
      <c r="C16" s="8"/>
      <c r="D16" s="8" t="s">
        <v>5</v>
      </c>
      <c r="E16" s="8"/>
      <c r="F16" s="8"/>
      <c r="G16" s="8"/>
      <c r="H16" s="12">
        <v>0</v>
      </c>
    </row>
    <row r="17" spans="1:15" ht="15.75" x14ac:dyDescent="0.25">
      <c r="A17" s="8"/>
      <c r="B17" s="6">
        <v>181.5</v>
      </c>
      <c r="C17" s="8"/>
      <c r="D17" s="8" t="s">
        <v>11</v>
      </c>
      <c r="E17" s="8"/>
      <c r="F17" s="8"/>
      <c r="G17" s="8"/>
      <c r="H17" s="12">
        <v>150</v>
      </c>
    </row>
    <row r="18" spans="1:15" ht="15.75" x14ac:dyDescent="0.25">
      <c r="A18" s="8"/>
      <c r="B18" s="6">
        <v>20</v>
      </c>
      <c r="C18" s="8"/>
      <c r="D18" s="8" t="s">
        <v>6</v>
      </c>
      <c r="E18" s="8"/>
      <c r="F18" s="8"/>
      <c r="G18" s="8"/>
      <c r="H18" s="12">
        <v>20</v>
      </c>
    </row>
    <row r="19" spans="1:15" ht="15.75" x14ac:dyDescent="0.25">
      <c r="A19" s="8"/>
      <c r="B19" s="6">
        <v>0</v>
      </c>
      <c r="C19" s="8"/>
      <c r="D19" s="8" t="s">
        <v>7</v>
      </c>
      <c r="E19" s="8"/>
      <c r="F19" s="8"/>
      <c r="G19" s="8"/>
      <c r="H19" s="12">
        <v>333.64</v>
      </c>
    </row>
    <row r="20" spans="1:15" ht="15.75" x14ac:dyDescent="0.25">
      <c r="A20" s="8"/>
      <c r="B20" s="6">
        <v>400</v>
      </c>
      <c r="C20" s="8"/>
      <c r="D20" s="8" t="s">
        <v>12</v>
      </c>
      <c r="E20" s="8"/>
      <c r="F20" s="8"/>
      <c r="G20" s="8"/>
      <c r="H20" s="12">
        <v>0</v>
      </c>
    </row>
    <row r="21" spans="1:15" ht="15.75" x14ac:dyDescent="0.25">
      <c r="A21" s="8"/>
      <c r="B21" s="6"/>
      <c r="C21" s="8"/>
      <c r="D21" s="8" t="s">
        <v>37</v>
      </c>
      <c r="E21" s="8"/>
      <c r="F21" s="8"/>
      <c r="G21" s="8"/>
      <c r="H21" s="12">
        <v>54.4</v>
      </c>
    </row>
    <row r="22" spans="1:15" ht="15.75" x14ac:dyDescent="0.25">
      <c r="A22" s="8"/>
      <c r="B22" s="7">
        <f>SUM(B10:B20)</f>
        <v>8263.81</v>
      </c>
      <c r="C22" s="8"/>
      <c r="D22" s="8" t="s">
        <v>15</v>
      </c>
      <c r="E22" s="8"/>
      <c r="F22" s="8"/>
      <c r="G22" s="8"/>
      <c r="H22" s="13">
        <f>SUM(H10:H21)</f>
        <v>9051.4</v>
      </c>
    </row>
    <row r="23" spans="1:15" ht="15.75" x14ac:dyDescent="0.25">
      <c r="A23" s="8"/>
      <c r="B23" s="7"/>
      <c r="C23" s="8"/>
      <c r="D23" s="8"/>
      <c r="E23" s="8"/>
      <c r="F23" s="8"/>
      <c r="G23" s="8"/>
      <c r="H23" s="13"/>
    </row>
    <row r="24" spans="1:15" ht="15.75" x14ac:dyDescent="0.25">
      <c r="A24" s="8"/>
      <c r="B24" s="6"/>
      <c r="C24" s="8"/>
      <c r="D24" s="8"/>
      <c r="E24" s="8"/>
      <c r="F24" s="8"/>
      <c r="G24" s="8"/>
      <c r="H24" s="8"/>
    </row>
    <row r="25" spans="1:15" ht="15.75" x14ac:dyDescent="0.25">
      <c r="A25" s="8"/>
      <c r="B25" s="5"/>
      <c r="C25" s="8"/>
      <c r="D25" s="10" t="s">
        <v>16</v>
      </c>
      <c r="E25" s="8"/>
      <c r="F25" s="8"/>
      <c r="G25" s="8"/>
      <c r="H25" s="8"/>
    </row>
    <row r="26" spans="1:15" ht="15.75" x14ac:dyDescent="0.25">
      <c r="A26" s="8"/>
      <c r="B26" s="4">
        <v>43525</v>
      </c>
      <c r="C26" s="8"/>
      <c r="D26" s="8"/>
      <c r="E26" s="8"/>
      <c r="F26" s="8"/>
      <c r="G26" s="8"/>
      <c r="H26" s="11">
        <v>43891</v>
      </c>
    </row>
    <row r="27" spans="1:15" ht="15.75" x14ac:dyDescent="0.25">
      <c r="A27" s="8"/>
      <c r="B27" s="4"/>
      <c r="C27" s="8"/>
      <c r="D27" s="8"/>
      <c r="E27" s="8"/>
      <c r="F27" s="8"/>
      <c r="G27" s="8"/>
      <c r="H27" s="11"/>
    </row>
    <row r="28" spans="1:15" ht="15.75" x14ac:dyDescent="0.25">
      <c r="A28" s="8"/>
      <c r="B28" s="3">
        <v>2033.12</v>
      </c>
      <c r="C28" s="8"/>
      <c r="D28" s="8" t="s">
        <v>17</v>
      </c>
      <c r="E28" s="8"/>
      <c r="F28" s="8"/>
      <c r="G28" s="8"/>
      <c r="H28" s="12">
        <v>2103.46</v>
      </c>
    </row>
    <row r="29" spans="1:15" ht="23.25" x14ac:dyDescent="0.35">
      <c r="A29" s="8"/>
      <c r="B29" s="3">
        <f>SUM(117.6+123.8+123.8+123.8)</f>
        <v>489</v>
      </c>
      <c r="C29" s="8"/>
      <c r="D29" s="8" t="s">
        <v>18</v>
      </c>
      <c r="E29" s="8"/>
      <c r="F29" s="8"/>
      <c r="G29" s="8"/>
      <c r="H29" s="12">
        <v>525.79999999999995</v>
      </c>
      <c r="M29" s="14"/>
      <c r="N29" s="14"/>
      <c r="O29" s="15"/>
    </row>
    <row r="30" spans="1:15" ht="23.25" x14ac:dyDescent="0.35">
      <c r="A30" s="8"/>
      <c r="B30" s="3">
        <f>SUM(90+40)</f>
        <v>130</v>
      </c>
      <c r="C30" s="8"/>
      <c r="D30" s="8" t="s">
        <v>19</v>
      </c>
      <c r="E30" s="8"/>
      <c r="F30" s="8"/>
      <c r="G30" s="8"/>
      <c r="H30" s="12">
        <v>187.5</v>
      </c>
      <c r="M30" s="14"/>
      <c r="N30" s="14"/>
      <c r="O30" s="14"/>
    </row>
    <row r="31" spans="1:15" ht="23.25" x14ac:dyDescent="0.35">
      <c r="A31" s="8"/>
      <c r="B31" s="3">
        <v>340.66</v>
      </c>
      <c r="C31" s="8"/>
      <c r="D31" s="8" t="s">
        <v>20</v>
      </c>
      <c r="E31" s="8"/>
      <c r="F31" s="8"/>
      <c r="G31" s="8"/>
      <c r="H31" s="12">
        <v>176.57</v>
      </c>
      <c r="M31" s="14"/>
      <c r="N31" s="14"/>
      <c r="O31" s="15"/>
    </row>
    <row r="32" spans="1:15" ht="23.25" x14ac:dyDescent="0.35">
      <c r="A32" s="8"/>
      <c r="B32" s="3">
        <f>SUM(139.1+67+30+36)</f>
        <v>272.10000000000002</v>
      </c>
      <c r="C32" s="8"/>
      <c r="D32" s="8" t="s">
        <v>21</v>
      </c>
      <c r="E32" s="8"/>
      <c r="F32" s="8"/>
      <c r="G32" s="8"/>
      <c r="H32" s="12">
        <v>185.51</v>
      </c>
      <c r="M32" s="14"/>
      <c r="N32" s="14"/>
      <c r="O32" s="15"/>
    </row>
    <row r="33" spans="1:15" ht="23.25" x14ac:dyDescent="0.35">
      <c r="A33" s="8"/>
      <c r="B33" s="3">
        <v>228.16</v>
      </c>
      <c r="C33" s="8"/>
      <c r="D33" s="8" t="s">
        <v>22</v>
      </c>
      <c r="E33" s="8"/>
      <c r="F33" s="8"/>
      <c r="G33" s="8"/>
      <c r="H33" s="12">
        <v>219.3</v>
      </c>
      <c r="M33" s="14"/>
      <c r="N33" s="14"/>
      <c r="O33" s="15"/>
    </row>
    <row r="34" spans="1:15" ht="23.25" x14ac:dyDescent="0.35">
      <c r="A34" s="8"/>
      <c r="B34" s="3">
        <v>100</v>
      </c>
      <c r="C34" s="8"/>
      <c r="D34" s="8" t="s">
        <v>23</v>
      </c>
      <c r="E34" s="8"/>
      <c r="F34" s="8"/>
      <c r="G34" s="8"/>
      <c r="H34" s="12">
        <v>110</v>
      </c>
      <c r="M34" s="14"/>
      <c r="N34" s="14"/>
      <c r="O34" s="15"/>
    </row>
    <row r="35" spans="1:15" ht="15.75" x14ac:dyDescent="0.25">
      <c r="A35" s="8"/>
      <c r="B35" s="3">
        <v>0</v>
      </c>
      <c r="C35" s="8"/>
      <c r="D35" s="8" t="s">
        <v>24</v>
      </c>
      <c r="E35" s="8"/>
      <c r="F35" s="8"/>
      <c r="G35" s="8"/>
      <c r="H35" s="12">
        <v>0</v>
      </c>
    </row>
    <row r="36" spans="1:15" ht="15.75" x14ac:dyDescent="0.25">
      <c r="A36" s="8"/>
      <c r="B36" s="3">
        <f>SUM(250+50+50)</f>
        <v>350</v>
      </c>
      <c r="C36" s="8"/>
      <c r="D36" s="8" t="s">
        <v>25</v>
      </c>
      <c r="E36" s="8"/>
      <c r="F36" s="8"/>
      <c r="G36" s="8"/>
      <c r="H36" s="12">
        <v>50</v>
      </c>
    </row>
    <row r="37" spans="1:15" ht="15.75" x14ac:dyDescent="0.25">
      <c r="A37" s="8"/>
      <c r="B37" s="3">
        <v>166.5</v>
      </c>
      <c r="C37" s="8"/>
      <c r="D37" s="8" t="s">
        <v>26</v>
      </c>
      <c r="E37" s="8"/>
      <c r="F37" s="8"/>
      <c r="G37" s="8"/>
      <c r="H37" s="12">
        <v>150</v>
      </c>
    </row>
    <row r="38" spans="1:15" ht="15.75" x14ac:dyDescent="0.25">
      <c r="A38" s="8"/>
      <c r="B38" s="3">
        <v>0</v>
      </c>
      <c r="C38" s="8"/>
      <c r="D38" s="8" t="s">
        <v>27</v>
      </c>
      <c r="E38" s="8"/>
      <c r="F38" s="8"/>
      <c r="G38" s="8"/>
      <c r="H38" s="12">
        <v>330</v>
      </c>
    </row>
    <row r="39" spans="1:15" ht="15.75" x14ac:dyDescent="0.25">
      <c r="A39" s="8"/>
      <c r="B39" s="3">
        <f>SUM(1533.86+234)</f>
        <v>1767.86</v>
      </c>
      <c r="C39" s="8"/>
      <c r="D39" s="8" t="s">
        <v>4</v>
      </c>
      <c r="E39" s="8"/>
      <c r="F39" s="8"/>
      <c r="G39" s="8"/>
      <c r="H39" s="12">
        <v>8030.6</v>
      </c>
    </row>
    <row r="40" spans="1:15" ht="15.75" x14ac:dyDescent="0.25">
      <c r="A40" s="8"/>
      <c r="B40" s="3">
        <f>SUM(90+759.9+45+42.33+18.4)</f>
        <v>955.63</v>
      </c>
      <c r="C40" s="8"/>
      <c r="D40" s="8" t="s">
        <v>28</v>
      </c>
      <c r="E40" s="8"/>
      <c r="F40" s="8"/>
      <c r="G40" s="8"/>
      <c r="H40" s="12">
        <v>256.45</v>
      </c>
    </row>
    <row r="41" spans="1:15" ht="15.75" x14ac:dyDescent="0.25">
      <c r="A41" s="8"/>
      <c r="B41" s="3">
        <v>0</v>
      </c>
      <c r="C41" s="8"/>
      <c r="D41" s="8" t="s">
        <v>44</v>
      </c>
      <c r="E41" s="8"/>
      <c r="F41" s="8"/>
      <c r="G41" s="8"/>
      <c r="H41" s="12">
        <v>730.61</v>
      </c>
    </row>
    <row r="42" spans="1:15" ht="15.75" x14ac:dyDescent="0.25">
      <c r="A42" s="8"/>
      <c r="B42" s="3">
        <f>SUM(15+165)</f>
        <v>180</v>
      </c>
      <c r="C42" s="8"/>
      <c r="D42" s="8" t="s">
        <v>29</v>
      </c>
      <c r="E42" s="8"/>
      <c r="F42" s="8"/>
      <c r="G42" s="8"/>
      <c r="H42" s="12">
        <v>165</v>
      </c>
    </row>
    <row r="43" spans="1:15" ht="15.75" x14ac:dyDescent="0.25">
      <c r="A43" s="8"/>
      <c r="B43" s="3">
        <v>0</v>
      </c>
      <c r="C43" s="8"/>
      <c r="D43" s="8" t="s">
        <v>30</v>
      </c>
      <c r="E43" s="8"/>
      <c r="F43" s="8"/>
      <c r="G43" s="8"/>
      <c r="H43" s="12">
        <v>0</v>
      </c>
    </row>
    <row r="44" spans="1:15" ht="15.75" x14ac:dyDescent="0.25">
      <c r="A44" s="8"/>
      <c r="B44" s="3">
        <v>120</v>
      </c>
      <c r="C44" s="8"/>
      <c r="D44" s="8" t="s">
        <v>31</v>
      </c>
      <c r="E44" s="8"/>
      <c r="F44" s="8"/>
      <c r="G44" s="8"/>
      <c r="H44" s="12">
        <v>27.6</v>
      </c>
    </row>
    <row r="45" spans="1:15" ht="15.75" x14ac:dyDescent="0.25">
      <c r="A45" s="8"/>
      <c r="B45" s="3">
        <v>0</v>
      </c>
      <c r="C45" s="8"/>
      <c r="D45" s="8" t="s">
        <v>32</v>
      </c>
      <c r="E45" s="8"/>
      <c r="F45" s="8"/>
      <c r="G45" s="8"/>
      <c r="H45" s="12">
        <v>28</v>
      </c>
    </row>
    <row r="46" spans="1:15" ht="15.75" x14ac:dyDescent="0.25">
      <c r="A46" s="8"/>
      <c r="B46" s="3">
        <v>198</v>
      </c>
      <c r="C46" s="8"/>
      <c r="D46" s="8" t="s">
        <v>33</v>
      </c>
      <c r="E46" s="8"/>
      <c r="F46" s="8"/>
      <c r="G46" s="8"/>
      <c r="H46" s="12">
        <v>0</v>
      </c>
    </row>
    <row r="47" spans="1:15" ht="15.75" x14ac:dyDescent="0.25">
      <c r="A47" s="8"/>
      <c r="B47" s="3">
        <v>60</v>
      </c>
      <c r="C47" s="8"/>
      <c r="D47" s="8" t="s">
        <v>34</v>
      </c>
      <c r="E47" s="8"/>
      <c r="F47" s="8"/>
      <c r="G47" s="8"/>
      <c r="H47" s="12">
        <v>60</v>
      </c>
    </row>
    <row r="48" spans="1:15" ht="15.75" x14ac:dyDescent="0.25">
      <c r="A48" s="8"/>
      <c r="B48" s="3"/>
      <c r="C48" s="8"/>
      <c r="D48" s="8" t="s">
        <v>35</v>
      </c>
      <c r="E48" s="8"/>
      <c r="F48" s="8"/>
      <c r="G48" s="8"/>
      <c r="H48" s="12">
        <v>97.92</v>
      </c>
    </row>
    <row r="49" spans="1:8" ht="15.75" x14ac:dyDescent="0.25">
      <c r="A49" s="8"/>
      <c r="B49" s="8"/>
      <c r="C49" s="8"/>
      <c r="D49" s="8" t="s">
        <v>36</v>
      </c>
      <c r="E49" s="8"/>
      <c r="F49" s="8"/>
      <c r="G49" s="8"/>
      <c r="H49" s="12">
        <v>180.73</v>
      </c>
    </row>
    <row r="50" spans="1:8" ht="15.75" x14ac:dyDescent="0.25">
      <c r="A50" s="8"/>
      <c r="B50" s="2">
        <f>SUM(B28:B48)</f>
        <v>7391.0299999999988</v>
      </c>
      <c r="C50" s="8"/>
      <c r="D50" s="10" t="s">
        <v>15</v>
      </c>
      <c r="E50" s="8"/>
      <c r="F50" s="8"/>
      <c r="G50" s="8"/>
      <c r="H50" s="13">
        <f>SUM(H28:H49)</f>
        <v>13615.050000000003</v>
      </c>
    </row>
    <row r="51" spans="1:8" ht="15.75" x14ac:dyDescent="0.25">
      <c r="A51" s="8"/>
      <c r="B51" s="8"/>
      <c r="C51" s="8"/>
      <c r="D51" s="8"/>
      <c r="E51" s="8"/>
      <c r="F51" s="8"/>
      <c r="G51" s="8"/>
      <c r="H51" s="8"/>
    </row>
    <row r="52" spans="1:8" ht="15.75" x14ac:dyDescent="0.25">
      <c r="A52" s="8"/>
      <c r="B52" s="10" t="s">
        <v>39</v>
      </c>
      <c r="C52" s="10"/>
      <c r="D52" s="10"/>
      <c r="E52" s="10"/>
      <c r="F52" s="10"/>
      <c r="G52" s="10"/>
      <c r="H52" s="8"/>
    </row>
    <row r="53" spans="1:8" x14ac:dyDescent="0.25">
      <c r="B53" t="s">
        <v>40</v>
      </c>
      <c r="D53" s="16">
        <v>11556.08</v>
      </c>
    </row>
    <row r="54" spans="1:8" x14ac:dyDescent="0.25">
      <c r="B54" t="s">
        <v>38</v>
      </c>
      <c r="D54" s="18">
        <v>9051.4</v>
      </c>
    </row>
    <row r="55" spans="1:8" x14ac:dyDescent="0.25">
      <c r="D55" s="16">
        <v>20607.48</v>
      </c>
    </row>
    <row r="56" spans="1:8" x14ac:dyDescent="0.25">
      <c r="B56" t="s">
        <v>41</v>
      </c>
      <c r="D56" s="18">
        <v>13615.05</v>
      </c>
    </row>
    <row r="57" spans="1:8" x14ac:dyDescent="0.25">
      <c r="D57" s="16">
        <v>6992.43</v>
      </c>
    </row>
    <row r="59" spans="1:8" x14ac:dyDescent="0.25">
      <c r="B59" s="17" t="s">
        <v>42</v>
      </c>
      <c r="C59" s="17"/>
      <c r="D59" s="17"/>
    </row>
    <row r="60" spans="1:8" x14ac:dyDescent="0.25">
      <c r="D60" s="16">
        <v>6992.43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Cardwell</dc:creator>
  <cp:lastModifiedBy>User</cp:lastModifiedBy>
  <cp:lastPrinted>2020-04-14T11:18:25Z</cp:lastPrinted>
  <dcterms:created xsi:type="dcterms:W3CDTF">2020-03-26T08:26:32Z</dcterms:created>
  <dcterms:modified xsi:type="dcterms:W3CDTF">2020-06-01T10:57:39Z</dcterms:modified>
</cp:coreProperties>
</file>